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VN\SmartHomePCBs\Iso-EZO-Carrier\ECAD\tags\V1.0\Project Output\Bill of Materials\"/>
    </mc:Choice>
  </mc:AlternateContent>
  <xr:revisionPtr revIDLastSave="0" documentId="13_ncr:1_{56B46ECA-2FF4-444C-A455-ED2B10AAD83D}" xr6:coauthVersionLast="36" xr6:coauthVersionMax="36" xr10:uidLastSave="{00000000-0000-0000-0000-000000000000}"/>
  <bookViews>
    <workbookView xWindow="120" yWindow="-225" windowWidth="12525" windowHeight="12660" xr2:uid="{00000000-000D-0000-FFFF-FFFF00000000}"/>
  </bookViews>
  <sheets>
    <sheet name="Part List Report" sheetId="3" r:id="rId1"/>
  </sheets>
  <definedNames>
    <definedName name="_xlnm._FilterDatabase" localSheetId="0" hidden="1">'Part List Report'!$B$10:$R$10</definedName>
    <definedName name="_xlnm.Print_Titles" localSheetId="0">'Part List Report'!$10:$10</definedName>
  </definedNames>
  <calcPr calcId="191029"/>
</workbook>
</file>

<file path=xl/calcChain.xml><?xml version="1.0" encoding="utf-8"?>
<calcChain xmlns="http://schemas.openxmlformats.org/spreadsheetml/2006/main">
  <c r="R30" i="3" l="1"/>
  <c r="B30" i="3"/>
  <c r="R29" i="3"/>
  <c r="B29" i="3"/>
  <c r="R28" i="3"/>
  <c r="B28" i="3"/>
  <c r="R27" i="3"/>
  <c r="B27" i="3"/>
  <c r="R26" i="3"/>
  <c r="B26" i="3"/>
  <c r="R25" i="3"/>
  <c r="B25" i="3"/>
  <c r="R24" i="3"/>
  <c r="B24" i="3"/>
  <c r="R23" i="3"/>
  <c r="B23" i="3"/>
  <c r="R22" i="3"/>
  <c r="B22" i="3"/>
  <c r="R21" i="3"/>
  <c r="B21" i="3"/>
  <c r="R20" i="3"/>
  <c r="B20" i="3"/>
  <c r="R19" i="3"/>
  <c r="B19" i="3"/>
  <c r="R18" i="3"/>
  <c r="B18" i="3"/>
  <c r="R17" i="3"/>
  <c r="B17" i="3"/>
  <c r="R16" i="3"/>
  <c r="B16" i="3"/>
  <c r="R15" i="3"/>
  <c r="B15" i="3"/>
  <c r="R14" i="3"/>
  <c r="B14" i="3"/>
  <c r="B13" i="3" l="1"/>
  <c r="B12" i="3"/>
  <c r="R13" i="3"/>
  <c r="R12" i="3"/>
  <c r="R31" i="3" s="1"/>
  <c r="D9" i="3"/>
  <c r="E9" i="3"/>
</calcChain>
</file>

<file path=xl/sharedStrings.xml><?xml version="1.0" encoding="utf-8"?>
<sst xmlns="http://schemas.openxmlformats.org/spreadsheetml/2006/main" count="258" uniqueCount="193">
  <si>
    <t>Project:</t>
  </si>
  <si>
    <t>Variant:</t>
  </si>
  <si>
    <t>Print Date:</t>
  </si>
  <si>
    <t>Report Date:</t>
  </si>
  <si>
    <t>#</t>
  </si>
  <si>
    <t>Project Number:</t>
  </si>
  <si>
    <t>Bill of Material (BOM)</t>
  </si>
  <si>
    <t>Project Data Source:</t>
  </si>
  <si>
    <t>Author:</t>
  </si>
  <si>
    <t>Version:</t>
  </si>
  <si>
    <t>Production lot:</t>
  </si>
  <si>
    <t>Total</t>
  </si>
  <si>
    <t>Description</t>
  </si>
  <si>
    <t>Comment</t>
  </si>
  <si>
    <t>Distributor 1</t>
  </si>
  <si>
    <t>Manufacturer</t>
  </si>
  <si>
    <t>Quantity</t>
  </si>
  <si>
    <t>Temperature Range</t>
  </si>
  <si>
    <t>Manufacturer PN</t>
  </si>
  <si>
    <t>Distributor 2</t>
  </si>
  <si>
    <t>Distributor 2 OrderNo</t>
  </si>
  <si>
    <t>if not defined especially:
Resistors: 
± 1%, TC ≤ ±125 ppm/°C
Capacitors:
X7R, ± 10%, 50V DC
Temperature range of all devices:
at least -40°C to +85°C</t>
  </si>
  <si>
    <t>Designator</t>
  </si>
  <si>
    <t>Footprint</t>
  </si>
  <si>
    <t>Distributor 1 OrderNo</t>
  </si>
  <si>
    <t>A3_BOM_V1.0</t>
  </si>
  <si>
    <t>Price</t>
  </si>
  <si>
    <t>Voltage</t>
  </si>
  <si>
    <t>Isolated EZO carrier</t>
  </si>
  <si>
    <t>Iso-EZO-Carrier.PrjPcb</t>
  </si>
  <si>
    <t>-</t>
  </si>
  <si>
    <t>V1.0</t>
  </si>
  <si>
    <t>default</t>
  </si>
  <si>
    <t>20.07.2023</t>
  </si>
  <si>
    <t>14:10</t>
  </si>
  <si>
    <t>63</t>
  </si>
  <si>
    <t>C10, C11</t>
  </si>
  <si>
    <t>C20_1, C20_2, C20_3, C21_1, C21_2, C21_3, C22_1, C22_2, C22_3</t>
  </si>
  <si>
    <t>C23_1, C23_2, C23_3, C24_1, C24_2, C24_3, C25_1, C25_2, C25_3</t>
  </si>
  <si>
    <t>IC20_1, IC20_2, IC20_3</t>
  </si>
  <si>
    <t>IC21_1, IC21_2, IC21_3</t>
  </si>
  <si>
    <t>IC22_1, IC22_2, IC22_3</t>
  </si>
  <si>
    <t>J10, J11, J12, J13</t>
  </si>
  <si>
    <t>R10</t>
  </si>
  <si>
    <t>R11, R12</t>
  </si>
  <si>
    <t>R20_1, R20_2, R20_3</t>
  </si>
  <si>
    <t>R21_1, R21_2, R21_3</t>
  </si>
  <si>
    <t>R22_1, R22_2, R22_3</t>
  </si>
  <si>
    <t>R23_1, R23_2, R23_3, R24_1, R24_2, R24_3</t>
  </si>
  <si>
    <t>T20_1, T20_2, T20_3</t>
  </si>
  <si>
    <t>U20_1, U20_2, U20_3</t>
  </si>
  <si>
    <t>X10</t>
  </si>
  <si>
    <t>X11</t>
  </si>
  <si>
    <t>X12</t>
  </si>
  <si>
    <t>X20_1, X20_2, X20_3</t>
  </si>
  <si>
    <t>SMD C1206, X7R</t>
  </si>
  <si>
    <t>SMD C1206, X6S</t>
  </si>
  <si>
    <t>SMD C0805, X7R</t>
  </si>
  <si>
    <t>Isolatet DCDC Converter Unregulated</t>
  </si>
  <si>
    <t>LDO 1.2 V to 5.5 V, 300-mA, Low IQ, High-PSRR, High_x000D_
Accuracy and Enable</t>
  </si>
  <si>
    <t>Bidirectional I2C Isolator</t>
  </si>
  <si>
    <t>2x Pin-Header</t>
  </si>
  <si>
    <t>SMD Thickfilm Resistor</t>
  </si>
  <si>
    <t>60 V, 360 mA N-channel Trench MOSFET</t>
  </si>
  <si>
    <t>Carrier for EZO Modules (36 Pin, ony 6 Pin need)</t>
  </si>
  <si>
    <t>5mm Pitch Standard Profile Terminal block 6 Pin</t>
  </si>
  <si>
    <t>1x6 Pin-Header THT</t>
  </si>
  <si>
    <t>GPIO Header for Raspberry Pi - 2x20</t>
  </si>
  <si>
    <t>BNC 50Ohm PCB mount Jack</t>
  </si>
  <si>
    <t>10u</t>
  </si>
  <si>
    <t>100n</t>
  </si>
  <si>
    <t>RFM-0505S</t>
  </si>
  <si>
    <t>TPS784</t>
  </si>
  <si>
    <t>SI8600AC-B-IS</t>
  </si>
  <si>
    <t>1x2 Pin-Header</t>
  </si>
  <si>
    <t>47k</t>
  </si>
  <si>
    <t>4k7</t>
  </si>
  <si>
    <t>51k</t>
  </si>
  <si>
    <t>18k</t>
  </si>
  <si>
    <t>1k0</t>
  </si>
  <si>
    <t>10k</t>
  </si>
  <si>
    <t>BSS138P</t>
  </si>
  <si>
    <t>EZO Module Carrier</t>
  </si>
  <si>
    <t>CTB1202/6</t>
  </si>
  <si>
    <t>1x6 Pin-Header</t>
  </si>
  <si>
    <t>RPI GPIO Connector</t>
  </si>
  <si>
    <t>TE 5227161-1</t>
  </si>
  <si>
    <t>C1206</t>
  </si>
  <si>
    <t>C0805</t>
  </si>
  <si>
    <t>DCDC_Recom_RFM</t>
  </si>
  <si>
    <t>SOT-23-5</t>
  </si>
  <si>
    <t>SOIC-8</t>
  </si>
  <si>
    <t>Connector_PinHeader1x2_2.54</t>
  </si>
  <si>
    <t>R0805</t>
  </si>
  <si>
    <t>SOT-23-3</t>
  </si>
  <si>
    <t>EZO-Module_Carrier</t>
  </si>
  <si>
    <t>Connector_Terminal_Block_Standard_5,0mm_6Pin</t>
  </si>
  <si>
    <t>Connector_PinHeader1x6_2.54</t>
  </si>
  <si>
    <t>Connector_SocketHeader_2x20_2.54_PRT-14017</t>
  </si>
  <si>
    <t>Connector_Tyco_BNC_1-1634612-1</t>
  </si>
  <si>
    <t>U_max</t>
  </si>
  <si>
    <t>50 V</t>
  </si>
  <si>
    <t>35 V</t>
  </si>
  <si>
    <t>Range</t>
  </si>
  <si>
    <t>-55 °C .. 125 °C</t>
  </si>
  <si>
    <t>-40 °C .. 150 °C</t>
  </si>
  <si>
    <t>-40 °C .. 125 °C</t>
  </si>
  <si>
    <t>-55 °C .. 155 °C</t>
  </si>
  <si>
    <t>-55 °C .. 150 °C</t>
  </si>
  <si>
    <t>-33 °C .. 120 °C</t>
  </si>
  <si>
    <t>-40 °C .. 105 °C</t>
  </si>
  <si>
    <t>Manufacturer_Name</t>
  </si>
  <si>
    <t>SAMSUNG</t>
  </si>
  <si>
    <t>Murata</t>
  </si>
  <si>
    <t>Multicomp</t>
  </si>
  <si>
    <t>Recom</t>
  </si>
  <si>
    <t>Texas Instruments</t>
  </si>
  <si>
    <t>Silicon Labs</t>
  </si>
  <si>
    <t>Harwin</t>
  </si>
  <si>
    <t>Yageo</t>
  </si>
  <si>
    <t>NXP Semiconductor</t>
  </si>
  <si>
    <t>FischerElektronik</t>
  </si>
  <si>
    <t>CAMDENBOSS</t>
  </si>
  <si>
    <t>Sparkfun</t>
  </si>
  <si>
    <t>Ampenol</t>
  </si>
  <si>
    <t>Manufacturer_Number</t>
  </si>
  <si>
    <t>CL31B106KBHNNNE</t>
  </si>
  <si>
    <t>GRM31CC8YA106KA12L</t>
  </si>
  <si>
    <t>MC0805B104K500CT</t>
  </si>
  <si>
    <t>TPS78401DBVR</t>
  </si>
  <si>
    <t>M20-9990246</t>
  </si>
  <si>
    <t>RC0805FR-0747KL</t>
  </si>
  <si>
    <t>RC0805FR-074K7L</t>
  </si>
  <si>
    <t>RC0805FR-0751KL</t>
  </si>
  <si>
    <t>RC0805FR-0718KL</t>
  </si>
  <si>
    <t>RC0805FR-071K0L</t>
  </si>
  <si>
    <t>RC0805FR-0710KL</t>
  </si>
  <si>
    <t>BL 5/36/Z</t>
  </si>
  <si>
    <t>CTB1202/6BK</t>
  </si>
  <si>
    <t>M20-9990646</t>
  </si>
  <si>
    <t xml:space="preserve"> PRT-14017</t>
  </si>
  <si>
    <t>B6252H7-NPP3G-50</t>
  </si>
  <si>
    <t>Distributor1_Name</t>
  </si>
  <si>
    <t>DigiKey</t>
  </si>
  <si>
    <t>Farnell</t>
  </si>
  <si>
    <t>Bürklin</t>
  </si>
  <si>
    <t>Distrelec</t>
  </si>
  <si>
    <t>Distributor1_Ordernumber</t>
  </si>
  <si>
    <t>1276-6767-1-ND</t>
  </si>
  <si>
    <t>_x000D_
3255677</t>
  </si>
  <si>
    <t>296-TPS78401DBVRCT-ND</t>
  </si>
  <si>
    <t>11 E 274</t>
  </si>
  <si>
    <t>11 E 226</t>
  </si>
  <si>
    <t>11 E 276</t>
  </si>
  <si>
    <t>11 E 254</t>
  </si>
  <si>
    <t>11 E 194</t>
  </si>
  <si>
    <t>11 E 242</t>
  </si>
  <si>
    <t>143-84-040</t>
  </si>
  <si>
    <t>1568-1462-ND_x000D_
1568-1462-ND_x000D_
1568-1462-ND</t>
  </si>
  <si>
    <t>Distributor1_Price</t>
  </si>
  <si>
    <t>0,31 €</t>
  </si>
  <si>
    <t>0,367 €</t>
  </si>
  <si>
    <t>0,013 €</t>
  </si>
  <si>
    <t>2,14 €</t>
  </si>
  <si>
    <t>0,71 €</t>
  </si>
  <si>
    <t>6,07 €</t>
  </si>
  <si>
    <t>0,0773 €</t>
  </si>
  <si>
    <t>0,05</t>
  </si>
  <si>
    <t>0,05 €</t>
  </si>
  <si>
    <t>0,286 €</t>
  </si>
  <si>
    <t>0,16 €</t>
  </si>
  <si>
    <t>2,54 €</t>
  </si>
  <si>
    <t>3,32 €</t>
  </si>
  <si>
    <t>Distributor2_Name</t>
  </si>
  <si>
    <t>Mouser</t>
  </si>
  <si>
    <t>RS</t>
  </si>
  <si>
    <t>Conrad</t>
  </si>
  <si>
    <t>Reichelt</t>
  </si>
  <si>
    <t>FunDuino</t>
  </si>
  <si>
    <t>Distributor2_Ordernumber</t>
  </si>
  <si>
    <t>187-CL31B106KBHNNNE</t>
  </si>
  <si>
    <t>790-0594</t>
  </si>
  <si>
    <t>595-TPS78401DBVR</t>
  </si>
  <si>
    <t>MPE 087-1-006</t>
  </si>
  <si>
    <t>R13-A-5-3</t>
  </si>
  <si>
    <t>Distributor2_Price</t>
  </si>
  <si>
    <t>0,222 €</t>
  </si>
  <si>
    <t>0,724 €</t>
  </si>
  <si>
    <t>0,0072 €</t>
  </si>
  <si>
    <t>0,14 €</t>
  </si>
  <si>
    <t>1,79 €</t>
  </si>
  <si>
    <t>4,61 €</t>
  </si>
  <si>
    <t>Leitner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</si>
</sst>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* #,##0.00_);_(&quot;€&quot;* \(#,##0.00\);_(&quot;€&quot;* &quot;-&quot;??_);_(@_)"/>
    <numFmt numFmtId="165" formatCode="_(&quot;$&quot;* #,##0.00_);_(&quot;$&quot;* \(#,##0.00\);_(&quot;$&quot;* &quot;-&quot;??_);_(@_)"/>
    <numFmt numFmtId="166" formatCode="h:mm:ss;@"/>
  </numFmts>
  <fonts count="27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3"/>
      <name val="Humnst777 Lt BT"/>
      <family val="2"/>
    </font>
    <font>
      <b/>
      <sz val="24"/>
      <color indexed="10"/>
      <name val="Humnst777 Lt BT"/>
      <family val="2"/>
    </font>
    <font>
      <b/>
      <sz val="14"/>
      <color indexed="13"/>
      <name val="Humnst777 Lt BT"/>
      <family val="2"/>
    </font>
    <font>
      <b/>
      <sz val="12"/>
      <color indexed="13"/>
      <name val="Humnst777 Lt BT"/>
      <family val="2"/>
    </font>
    <font>
      <b/>
      <sz val="10"/>
      <color indexed="10"/>
      <name val="Humnst777 Lt BT"/>
      <family val="2"/>
    </font>
    <font>
      <sz val="10"/>
      <name val="Humnst777 Lt BT"/>
      <family val="2"/>
    </font>
    <font>
      <sz val="10"/>
      <color indexed="10"/>
      <name val="Humnst777 Lt BT"/>
      <family val="2"/>
    </font>
    <font>
      <sz val="9"/>
      <color indexed="10"/>
      <name val="Humnst777 Lt BT"/>
      <family val="2"/>
    </font>
    <font>
      <b/>
      <sz val="8"/>
      <color indexed="13"/>
      <name val="Humnst777 Lt BT"/>
      <family val="2"/>
    </font>
    <font>
      <b/>
      <sz val="12"/>
      <color indexed="10"/>
      <name val="Humnst777 Lt BT"/>
      <family val="2"/>
    </font>
    <font>
      <b/>
      <sz val="10"/>
      <name val="Humnst777 Lt BT"/>
      <family val="2"/>
    </font>
    <font>
      <b/>
      <sz val="10"/>
      <color indexed="48"/>
      <name val="Humnst777 Lt BT"/>
      <family val="2"/>
    </font>
    <font>
      <sz val="10"/>
      <color indexed="48"/>
      <name val="Humnst777 Lt BT"/>
      <family val="2"/>
    </font>
    <font>
      <sz val="10"/>
      <color indexed="48"/>
      <name val="Arial"/>
    </font>
    <font>
      <sz val="10"/>
      <color indexed="62"/>
      <name val="Arial"/>
    </font>
    <font>
      <b/>
      <sz val="24"/>
      <color indexed="62"/>
      <name val="Humnst777 Lt BT"/>
      <family val="2"/>
    </font>
    <font>
      <b/>
      <sz val="10"/>
      <color indexed="62"/>
      <name val="Humnst777 Lt BT"/>
      <family val="2"/>
    </font>
    <font>
      <sz val="9"/>
      <color indexed="62"/>
      <name val="Humnst777 Lt BT"/>
      <family val="2"/>
    </font>
    <font>
      <sz val="10"/>
      <color indexed="62"/>
      <name val="Humnst777 Lt BT"/>
      <family val="2"/>
    </font>
    <font>
      <i/>
      <sz val="13"/>
      <color indexed="62"/>
      <name val="Humnst777 Lt BT"/>
      <family val="2"/>
    </font>
    <font>
      <i/>
      <sz val="10"/>
      <color indexed="62"/>
      <name val="Humnst777 Lt BT"/>
      <family val="2"/>
    </font>
    <font>
      <b/>
      <sz val="12"/>
      <name val="Humnst777 Lt BT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/>
    </xf>
    <xf numFmtId="0" fontId="5" fillId="3" borderId="2" xfId="0" applyFont="1" applyFill="1" applyBorder="1" applyAlignment="1" applyProtection="1">
      <alignment vertical="center"/>
    </xf>
    <xf numFmtId="0" fontId="6" fillId="4" borderId="3" xfId="0" applyFont="1" applyFill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/>
    <xf numFmtId="0" fontId="10" fillId="3" borderId="5" xfId="0" applyFont="1" applyFill="1" applyBorder="1" applyAlignment="1" applyProtection="1"/>
    <xf numFmtId="0" fontId="10" fillId="3" borderId="0" xfId="0" applyFont="1" applyFill="1" applyBorder="1" applyAlignment="1" applyProtection="1"/>
    <xf numFmtId="0" fontId="10" fillId="3" borderId="6" xfId="0" applyFont="1" applyFill="1" applyBorder="1" applyAlignment="1" applyProtection="1"/>
    <xf numFmtId="0" fontId="8" fillId="3" borderId="6" xfId="0" applyFont="1" applyFill="1" applyBorder="1" applyAlignment="1" applyProtection="1"/>
    <xf numFmtId="0" fontId="11" fillId="3" borderId="0" xfId="0" applyFont="1" applyFill="1" applyBorder="1" applyAlignment="1" applyProtection="1"/>
    <xf numFmtId="0" fontId="12" fillId="4" borderId="7" xfId="0" applyFont="1" applyFill="1" applyBorder="1" applyAlignment="1" applyProtection="1">
      <alignment horizontal="center" vertical="center"/>
    </xf>
    <xf numFmtId="0" fontId="12" fillId="4" borderId="8" xfId="0" applyFont="1" applyFill="1" applyBorder="1" applyAlignment="1" applyProtection="1">
      <alignment horizontal="center" vertical="center"/>
    </xf>
    <xf numFmtId="0" fontId="12" fillId="4" borderId="9" xfId="0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vertical="top"/>
    </xf>
    <xf numFmtId="0" fontId="9" fillId="0" borderId="4" xfId="0" applyNumberFormat="1" applyFont="1" applyFill="1" applyBorder="1" applyAlignment="1" applyProtection="1">
      <alignment vertical="top"/>
    </xf>
    <xf numFmtId="0" fontId="9" fillId="0" borderId="4" xfId="0" applyNumberFormat="1" applyFont="1" applyFill="1" applyBorder="1" applyAlignment="1" applyProtection="1">
      <alignment horizontal="left" vertical="top"/>
    </xf>
    <xf numFmtId="0" fontId="9" fillId="0" borderId="11" xfId="0" applyNumberFormat="1" applyFont="1" applyFill="1" applyBorder="1" applyAlignment="1" applyProtection="1">
      <alignment vertical="top"/>
    </xf>
    <xf numFmtId="0" fontId="9" fillId="0" borderId="10" xfId="0" applyFont="1" applyBorder="1" applyAlignment="1" applyProtection="1">
      <alignment vertical="top"/>
    </xf>
    <xf numFmtId="0" fontId="9" fillId="0" borderId="12" xfId="0" applyFont="1" applyBorder="1" applyAlignment="1" applyProtection="1">
      <alignment vertical="top"/>
    </xf>
    <xf numFmtId="0" fontId="3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19" fillId="3" borderId="2" xfId="0" applyFont="1" applyFill="1" applyBorder="1" applyAlignment="1" applyProtection="1">
      <alignment vertical="center"/>
    </xf>
    <xf numFmtId="0" fontId="20" fillId="3" borderId="0" xfId="0" applyFont="1" applyFill="1" applyBorder="1" applyAlignment="1" applyProtection="1"/>
    <xf numFmtId="0" fontId="20" fillId="3" borderId="6" xfId="0" applyFont="1" applyFill="1" applyBorder="1" applyAlignment="1" applyProtection="1"/>
    <xf numFmtId="0" fontId="21" fillId="3" borderId="0" xfId="0" applyFont="1" applyFill="1" applyBorder="1" applyAlignment="1" applyProtection="1"/>
    <xf numFmtId="0" fontId="22" fillId="3" borderId="6" xfId="0" applyFont="1" applyFill="1" applyBorder="1" applyAlignment="1" applyProtection="1"/>
    <xf numFmtId="14" fontId="22" fillId="3" borderId="6" xfId="0" applyNumberFormat="1" applyFont="1" applyFill="1" applyBorder="1" applyAlignment="1" applyProtection="1">
      <alignment horizontal="left"/>
    </xf>
    <xf numFmtId="0" fontId="20" fillId="3" borderId="6" xfId="0" applyFont="1" applyFill="1" applyBorder="1" applyAlignment="1" applyProtection="1">
      <alignment horizontal="left"/>
    </xf>
    <xf numFmtId="0" fontId="20" fillId="3" borderId="10" xfId="0" applyFont="1" applyFill="1" applyBorder="1" applyAlignment="1" applyProtection="1">
      <alignment horizontal="left"/>
    </xf>
    <xf numFmtId="166" fontId="22" fillId="3" borderId="6" xfId="0" applyNumberFormat="1" applyFont="1" applyFill="1" applyBorder="1" applyAlignment="1" applyProtection="1">
      <alignment horizontal="left"/>
    </xf>
    <xf numFmtId="0" fontId="4" fillId="4" borderId="14" xfId="0" applyFont="1" applyFill="1" applyBorder="1" applyAlignment="1" applyProtection="1"/>
    <xf numFmtId="0" fontId="4" fillId="4" borderId="15" xfId="0" applyFont="1" applyFill="1" applyBorder="1" applyAlignment="1" applyProtection="1"/>
    <xf numFmtId="0" fontId="4" fillId="4" borderId="16" xfId="0" applyFont="1" applyFill="1" applyBorder="1" applyAlignment="1" applyProtection="1"/>
    <xf numFmtId="0" fontId="4" fillId="4" borderId="17" xfId="0" applyFont="1" applyFill="1" applyBorder="1" applyAlignment="1" applyProtection="1"/>
    <xf numFmtId="0" fontId="4" fillId="4" borderId="18" xfId="0" applyFont="1" applyFill="1" applyBorder="1" applyAlignment="1" applyProtection="1"/>
    <xf numFmtId="0" fontId="4" fillId="4" borderId="18" xfId="0" applyFont="1" applyFill="1" applyBorder="1" applyAlignment="1" applyProtection="1">
      <alignment wrapText="1"/>
    </xf>
    <xf numFmtId="0" fontId="4" fillId="4" borderId="19" xfId="0" applyFont="1" applyFill="1" applyBorder="1" applyAlignment="1" applyProtection="1"/>
    <xf numFmtId="0" fontId="13" fillId="3" borderId="9" xfId="0" applyFont="1" applyFill="1" applyBorder="1" applyAlignment="1" applyProtection="1">
      <alignment horizontal="center" vertical="top" wrapText="1"/>
    </xf>
    <xf numFmtId="0" fontId="15" fillId="3" borderId="20" xfId="0" applyFont="1" applyFill="1" applyBorder="1" applyAlignment="1" applyProtection="1"/>
    <xf numFmtId="0" fontId="16" fillId="3" borderId="12" xfId="0" applyFont="1" applyFill="1" applyBorder="1" applyAlignment="1" applyProtection="1"/>
    <xf numFmtId="0" fontId="16" fillId="3" borderId="21" xfId="0" applyFont="1" applyFill="1" applyBorder="1" applyAlignment="1" applyProtection="1"/>
    <xf numFmtId="0" fontId="9" fillId="0" borderId="21" xfId="0" applyFont="1" applyBorder="1" applyAlignment="1" applyProtection="1">
      <alignment vertical="top"/>
    </xf>
    <xf numFmtId="0" fontId="14" fillId="0" borderId="10" xfId="0" applyNumberFormat="1" applyFont="1" applyFill="1" applyBorder="1" applyAlignment="1" applyProtection="1">
      <alignment horizontal="left" vertical="top" wrapText="1"/>
    </xf>
    <xf numFmtId="0" fontId="23" fillId="0" borderId="0" xfId="0" applyFont="1" applyAlignment="1" applyProtection="1">
      <alignment horizontal="left" indent="1"/>
    </xf>
    <xf numFmtId="0" fontId="23" fillId="0" borderId="0" xfId="0" applyFont="1" applyAlignment="1" applyProtection="1">
      <alignment horizontal="left" vertical="top" indent="1"/>
    </xf>
    <xf numFmtId="0" fontId="23" fillId="3" borderId="0" xfId="0" applyFont="1" applyFill="1" applyBorder="1" applyAlignment="1" applyProtection="1">
      <alignment horizontal="left" indent="1"/>
    </xf>
    <xf numFmtId="0" fontId="23" fillId="3" borderId="0" xfId="0" applyFont="1" applyFill="1" applyBorder="1" applyAlignment="1" applyProtection="1">
      <alignment horizontal="left" vertical="top" indent="1"/>
    </xf>
    <xf numFmtId="0" fontId="20" fillId="3" borderId="0" xfId="0" applyFont="1" applyFill="1" applyBorder="1" applyAlignment="1" applyProtection="1">
      <alignment horizontal="left"/>
    </xf>
    <xf numFmtId="0" fontId="22" fillId="3" borderId="0" xfId="0" applyFont="1" applyFill="1" applyBorder="1" applyAlignment="1" applyProtection="1">
      <alignment horizontal="left"/>
    </xf>
    <xf numFmtId="0" fontId="0" fillId="3" borderId="0" xfId="0" applyFill="1" applyBorder="1" applyAlignment="1">
      <alignment vertical="top"/>
    </xf>
    <xf numFmtId="0" fontId="18" fillId="3" borderId="0" xfId="0" applyFont="1" applyFill="1" applyBorder="1" applyAlignment="1">
      <alignment vertical="top"/>
    </xf>
    <xf numFmtId="0" fontId="12" fillId="3" borderId="0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/>
    <xf numFmtId="0" fontId="16" fillId="0" borderId="0" xfId="0" applyFont="1" applyBorder="1" applyAlignment="1" applyProtection="1">
      <alignment vertical="top"/>
    </xf>
    <xf numFmtId="0" fontId="24" fillId="0" borderId="31" xfId="0" applyFont="1" applyBorder="1" applyAlignment="1" applyProtection="1">
      <alignment horizontal="left" indent="1"/>
    </xf>
    <xf numFmtId="0" fontId="7" fillId="4" borderId="4" xfId="0" applyFont="1" applyFill="1" applyBorder="1" applyAlignment="1" applyProtection="1">
      <alignment horizontal="left" vertical="center" indent="2"/>
    </xf>
    <xf numFmtId="0" fontId="9" fillId="0" borderId="10" xfId="0" applyFont="1" applyBorder="1" applyAlignment="1">
      <alignment vertical="top" wrapText="1"/>
    </xf>
    <xf numFmtId="0" fontId="9" fillId="0" borderId="32" xfId="0" applyNumberFormat="1" applyFont="1" applyFill="1" applyBorder="1" applyAlignment="1" applyProtection="1">
      <alignment horizontal="left" vertical="top"/>
    </xf>
    <xf numFmtId="0" fontId="7" fillId="4" borderId="11" xfId="0" applyFont="1" applyFill="1" applyBorder="1" applyAlignment="1" applyProtection="1">
      <alignment horizontal="center" vertical="center"/>
    </xf>
    <xf numFmtId="0" fontId="6" fillId="4" borderId="4" xfId="0" quotePrefix="1" applyFont="1" applyFill="1" applyBorder="1" applyAlignment="1" applyProtection="1">
      <alignment vertical="center"/>
    </xf>
    <xf numFmtId="0" fontId="20" fillId="3" borderId="6" xfId="0" quotePrefix="1" applyFont="1" applyFill="1" applyBorder="1" applyAlignment="1" applyProtection="1">
      <alignment horizontal="left"/>
    </xf>
    <xf numFmtId="0" fontId="20" fillId="3" borderId="10" xfId="0" quotePrefix="1" applyFont="1" applyFill="1" applyBorder="1" applyAlignment="1" applyProtection="1">
      <alignment horizontal="left"/>
    </xf>
    <xf numFmtId="0" fontId="24" fillId="0" borderId="0" xfId="0" quotePrefix="1" applyFont="1" applyBorder="1" applyAlignment="1" applyProtection="1">
      <alignment horizontal="left" indent="1"/>
    </xf>
    <xf numFmtId="0" fontId="22" fillId="3" borderId="13" xfId="0" quotePrefix="1" applyFont="1" applyFill="1" applyBorder="1" applyAlignment="1" applyProtection="1">
      <alignment horizontal="left"/>
    </xf>
    <xf numFmtId="0" fontId="25" fillId="0" borderId="8" xfId="0" quotePrefix="1" applyFont="1" applyBorder="1" applyAlignment="1" applyProtection="1">
      <alignment horizontal="center" vertical="top" wrapText="1"/>
    </xf>
    <xf numFmtId="0" fontId="20" fillId="0" borderId="7" xfId="0" applyNumberFormat="1" applyFont="1" applyFill="1" applyBorder="1" applyAlignment="1" applyProtection="1">
      <alignment horizontal="left" vertical="center" wrapText="1"/>
    </xf>
    <xf numFmtId="0" fontId="20" fillId="0" borderId="10" xfId="0" applyNumberFormat="1" applyFont="1" applyFill="1" applyBorder="1" applyAlignment="1" applyProtection="1">
      <alignment horizontal="left" vertical="center" wrapText="1"/>
    </xf>
    <xf numFmtId="0" fontId="10" fillId="5" borderId="26" xfId="0" applyFont="1" applyFill="1" applyBorder="1" applyAlignment="1" applyProtection="1">
      <alignment horizontal="left" vertical="center" wrapText="1"/>
    </xf>
    <xf numFmtId="0" fontId="10" fillId="5" borderId="27" xfId="0" applyFont="1" applyFill="1" applyBorder="1" applyAlignment="1" applyProtection="1">
      <alignment horizontal="left" vertical="center" wrapText="1"/>
    </xf>
    <xf numFmtId="0" fontId="10" fillId="5" borderId="28" xfId="0" applyFont="1" applyFill="1" applyBorder="1" applyAlignment="1" applyProtection="1">
      <alignment horizontal="left" vertical="center" wrapText="1"/>
    </xf>
    <xf numFmtId="164" fontId="10" fillId="5" borderId="28" xfId="2" applyNumberFormat="1" applyFont="1" applyFill="1" applyBorder="1" applyAlignment="1" applyProtection="1">
      <alignment horizontal="left" vertical="center" wrapText="1"/>
    </xf>
    <xf numFmtId="164" fontId="10" fillId="5" borderId="29" xfId="2" applyNumberFormat="1" applyFont="1" applyFill="1" applyBorder="1" applyAlignment="1" applyProtection="1">
      <alignment horizontal="left" vertical="center" wrapText="1"/>
    </xf>
    <xf numFmtId="0" fontId="10" fillId="5" borderId="29" xfId="0" applyFont="1" applyFill="1" applyBorder="1" applyAlignment="1" applyProtection="1">
      <alignment horizontal="left" vertical="center" wrapText="1"/>
    </xf>
    <xf numFmtId="0" fontId="8" fillId="5" borderId="30" xfId="0" applyFont="1" applyFill="1" applyBorder="1" applyAlignment="1" applyProtection="1">
      <alignment horizontal="left" vertical="center" wrapText="1"/>
    </xf>
    <xf numFmtId="0" fontId="10" fillId="2" borderId="22" xfId="0" applyFont="1" applyFill="1" applyBorder="1" applyAlignment="1" applyProtection="1">
      <alignment horizontal="left" vertical="center" wrapText="1"/>
    </xf>
    <xf numFmtId="0" fontId="10" fillId="2" borderId="23" xfId="0" applyFont="1" applyFill="1" applyBorder="1" applyAlignment="1" applyProtection="1">
      <alignment horizontal="left" vertical="center" wrapText="1"/>
    </xf>
    <xf numFmtId="164" fontId="10" fillId="2" borderId="23" xfId="2" applyNumberFormat="1" applyFont="1" applyFill="1" applyBorder="1" applyAlignment="1" applyProtection="1">
      <alignment horizontal="left" vertical="center" wrapText="1"/>
    </xf>
    <xf numFmtId="164" fontId="10" fillId="2" borderId="24" xfId="2" applyNumberFormat="1" applyFont="1" applyFill="1" applyBorder="1" applyAlignment="1" applyProtection="1">
      <alignment horizontal="left" vertical="center" wrapText="1"/>
    </xf>
    <xf numFmtId="0" fontId="10" fillId="2" borderId="24" xfId="0" applyFont="1" applyFill="1" applyBorder="1" applyAlignment="1" applyProtection="1">
      <alignment horizontal="left" vertical="center" wrapText="1"/>
    </xf>
    <xf numFmtId="0" fontId="8" fillId="2" borderId="25" xfId="0" applyFont="1" applyFill="1" applyBorder="1" applyAlignment="1" applyProtection="1">
      <alignment horizontal="left" vertical="center" wrapText="1"/>
    </xf>
  </cellXfs>
  <cellStyles count="3">
    <cellStyle name="Hyperlink 2" xfId="1" xr:uid="{00000000-0005-0000-0000-000000000000}"/>
    <cellStyle name="Standard" xfId="0" builtinId="0"/>
    <cellStyle name="Währung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FFFFFF"/>
      <rgbColor rgb="00000000"/>
      <rgbColor rgb="00FFFFFF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8"/>
  <sheetViews>
    <sheetView showGridLines="0" tabSelected="1" zoomScaleNormal="100" zoomScaleSheetLayoutView="100" workbookViewId="0">
      <selection activeCell="H31" sqref="H31"/>
    </sheetView>
  </sheetViews>
  <sheetFormatPr baseColWidth="10" defaultColWidth="9.140625" defaultRowHeight="12.75"/>
  <cols>
    <col min="1" max="1" width="3.140625" style="1" customWidth="1"/>
    <col min="2" max="2" width="4.5703125" style="1" customWidth="1"/>
    <col min="3" max="3" width="34.5703125" style="3" customWidth="1"/>
    <col min="4" max="4" width="32.85546875" style="3" customWidth="1"/>
    <col min="5" max="5" width="13.7109375" style="3" customWidth="1"/>
    <col min="6" max="6" width="27.85546875" style="3" customWidth="1"/>
    <col min="7" max="7" width="8.5703125" style="1" customWidth="1"/>
    <col min="8" max="8" width="17.42578125" style="1" customWidth="1"/>
    <col min="9" max="9" width="17.85546875" style="1" customWidth="1"/>
    <col min="10" max="10" width="19.5703125" style="1" customWidth="1"/>
    <col min="11" max="11" width="14.7109375" style="1" customWidth="1"/>
    <col min="12" max="12" width="18.5703125" style="1" customWidth="1"/>
    <col min="13" max="13" width="8.5703125" style="1" customWidth="1"/>
    <col min="14" max="14" width="14.42578125" style="1" customWidth="1"/>
    <col min="15" max="15" width="18.5703125" style="1" customWidth="1"/>
    <col min="16" max="16" width="12.85546875" style="1" customWidth="1"/>
    <col min="17" max="17" width="11.42578125" style="1" customWidth="1"/>
    <col min="18" max="18" width="10.42578125" style="1" customWidth="1"/>
    <col min="19" max="19" width="0.28515625" style="1" customWidth="1"/>
    <col min="20" max="16384" width="9.140625" style="1"/>
  </cols>
  <sheetData>
    <row r="1" spans="1:19" ht="13.5" thickBot="1">
      <c r="A1" s="39"/>
      <c r="B1" s="36"/>
      <c r="C1" s="36"/>
      <c r="D1" s="36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 t="s">
        <v>25</v>
      </c>
      <c r="R1" s="38"/>
      <c r="S1" s="4"/>
    </row>
    <row r="2" spans="1:19" ht="37.5" customHeight="1" thickBot="1">
      <c r="A2" s="40"/>
      <c r="B2" s="5"/>
      <c r="C2" s="27" t="s">
        <v>6</v>
      </c>
      <c r="D2" s="27"/>
      <c r="E2" s="6" t="s">
        <v>0</v>
      </c>
      <c r="F2" s="65" t="s">
        <v>28</v>
      </c>
      <c r="G2" s="7"/>
      <c r="H2" s="7"/>
      <c r="I2" s="7"/>
      <c r="J2" s="7"/>
      <c r="K2" s="8"/>
      <c r="L2" s="8"/>
      <c r="M2" s="8"/>
      <c r="N2" s="8"/>
      <c r="O2" s="8"/>
      <c r="P2" s="8" t="s">
        <v>10</v>
      </c>
      <c r="Q2" s="61">
        <v>1</v>
      </c>
      <c r="R2" s="64"/>
    </row>
    <row r="3" spans="1:19" ht="23.25" customHeight="1">
      <c r="A3" s="40"/>
      <c r="B3" s="9"/>
      <c r="C3" s="28" t="s">
        <v>7</v>
      </c>
      <c r="D3" s="28"/>
      <c r="E3" s="66" t="s">
        <v>29</v>
      </c>
      <c r="F3" s="53"/>
      <c r="G3" s="44"/>
      <c r="H3" s="49"/>
      <c r="I3" s="26"/>
      <c r="J3" s="9"/>
      <c r="K3" s="9"/>
      <c r="L3" s="9"/>
      <c r="M3" s="9"/>
      <c r="N3" s="9"/>
      <c r="O3" s="9"/>
      <c r="P3" s="9"/>
      <c r="Q3" s="9"/>
      <c r="R3" s="10"/>
    </row>
    <row r="4" spans="1:19" ht="17.25" customHeight="1">
      <c r="A4" s="40"/>
      <c r="B4" s="9"/>
      <c r="C4" s="28" t="s">
        <v>5</v>
      </c>
      <c r="D4" s="28"/>
      <c r="E4" s="67" t="s">
        <v>30</v>
      </c>
      <c r="F4" s="34"/>
      <c r="G4" s="45"/>
      <c r="H4" s="50"/>
      <c r="I4" s="26"/>
      <c r="J4" s="11"/>
      <c r="K4" s="11"/>
      <c r="L4" s="11"/>
      <c r="M4" s="11"/>
      <c r="N4" s="11"/>
      <c r="O4" s="11"/>
      <c r="P4" s="11"/>
      <c r="Q4" s="11"/>
      <c r="R4" s="10"/>
    </row>
    <row r="5" spans="1:19" ht="17.25" customHeight="1">
      <c r="A5" s="40"/>
      <c r="B5" s="9"/>
      <c r="C5" s="28" t="s">
        <v>9</v>
      </c>
      <c r="D5" s="28"/>
      <c r="E5" s="66" t="s">
        <v>31</v>
      </c>
      <c r="F5" s="33"/>
      <c r="G5" s="46"/>
      <c r="H5" s="51"/>
      <c r="I5" s="26"/>
      <c r="J5" s="11"/>
      <c r="K5" s="11"/>
      <c r="L5" s="11"/>
      <c r="M5" s="11"/>
      <c r="N5" s="11"/>
      <c r="O5" s="11"/>
      <c r="P5" s="11"/>
      <c r="Q5" s="11"/>
      <c r="R5" s="10"/>
    </row>
    <row r="6" spans="1:19" ht="17.25" customHeight="1">
      <c r="A6" s="40"/>
      <c r="B6" s="9"/>
      <c r="C6" s="28" t="s">
        <v>1</v>
      </c>
      <c r="D6" s="28"/>
      <c r="E6" s="66" t="s">
        <v>32</v>
      </c>
      <c r="F6" s="33"/>
      <c r="G6" s="46"/>
      <c r="H6" s="52"/>
      <c r="I6" s="26"/>
      <c r="J6" s="11"/>
      <c r="K6" s="11"/>
      <c r="L6" s="11"/>
      <c r="M6" s="11"/>
      <c r="N6" s="11"/>
      <c r="O6" s="11"/>
      <c r="P6" s="11"/>
      <c r="Q6" s="11"/>
      <c r="R6" s="10"/>
    </row>
    <row r="7" spans="1:19" ht="17.25" customHeight="1">
      <c r="A7" s="40"/>
      <c r="B7" s="13"/>
      <c r="C7" s="29" t="s">
        <v>8</v>
      </c>
      <c r="D7" s="29"/>
      <c r="E7" s="66" t="s">
        <v>192</v>
      </c>
      <c r="F7" s="33"/>
      <c r="G7" s="58"/>
      <c r="H7" s="60"/>
      <c r="I7" s="68"/>
      <c r="J7" s="11"/>
      <c r="K7" s="11"/>
      <c r="L7" s="11"/>
      <c r="M7" s="11"/>
      <c r="N7" s="11"/>
      <c r="O7" s="11"/>
      <c r="P7" s="11"/>
      <c r="Q7" s="11"/>
      <c r="R7" s="10"/>
    </row>
    <row r="8" spans="1:19" ht="15.75" customHeight="1">
      <c r="A8" s="40"/>
      <c r="B8" s="14"/>
      <c r="C8" s="30" t="s">
        <v>3</v>
      </c>
      <c r="D8" s="69" t="s">
        <v>33</v>
      </c>
      <c r="E8" s="69" t="s">
        <v>34</v>
      </c>
      <c r="F8" s="54"/>
      <c r="G8" s="59"/>
      <c r="H8" s="60"/>
      <c r="I8" s="68"/>
      <c r="J8" s="14"/>
      <c r="K8" s="14"/>
      <c r="L8" s="14"/>
      <c r="M8" s="14"/>
      <c r="N8" s="14"/>
      <c r="O8" s="14"/>
      <c r="P8" s="14"/>
      <c r="Q8" s="14"/>
      <c r="R8" s="10"/>
    </row>
    <row r="9" spans="1:19" ht="15.75" customHeight="1">
      <c r="A9" s="40"/>
      <c r="B9" s="12"/>
      <c r="C9" s="31" t="s">
        <v>2</v>
      </c>
      <c r="D9" s="32">
        <f ca="1">TODAY()</f>
        <v>45288</v>
      </c>
      <c r="E9" s="35">
        <f ca="1">NOW()</f>
        <v>45288.817521990743</v>
      </c>
      <c r="F9" s="35"/>
      <c r="G9" s="47"/>
      <c r="J9" s="14"/>
      <c r="K9" s="14"/>
      <c r="L9" s="14"/>
      <c r="M9" s="14"/>
      <c r="N9" s="14"/>
      <c r="O9" s="14"/>
      <c r="P9" s="14"/>
      <c r="Q9" s="14"/>
      <c r="R9" s="10"/>
    </row>
    <row r="10" spans="1:19" s="2" customFormat="1" ht="15.75" customHeight="1">
      <c r="A10" s="40"/>
      <c r="B10" s="15" t="s">
        <v>4</v>
      </c>
      <c r="C10" s="16" t="s">
        <v>22</v>
      </c>
      <c r="D10" s="16" t="s">
        <v>12</v>
      </c>
      <c r="E10" s="16" t="s">
        <v>13</v>
      </c>
      <c r="F10" s="16" t="s">
        <v>23</v>
      </c>
      <c r="G10" s="16" t="s">
        <v>27</v>
      </c>
      <c r="H10" s="16" t="s">
        <v>17</v>
      </c>
      <c r="I10" s="16" t="s">
        <v>15</v>
      </c>
      <c r="J10" s="16" t="s">
        <v>18</v>
      </c>
      <c r="K10" s="16" t="s">
        <v>14</v>
      </c>
      <c r="L10" s="16" t="s">
        <v>24</v>
      </c>
      <c r="M10" s="16" t="s">
        <v>26</v>
      </c>
      <c r="N10" s="16" t="s">
        <v>19</v>
      </c>
      <c r="O10" s="16" t="s">
        <v>20</v>
      </c>
      <c r="P10" s="16" t="s">
        <v>26</v>
      </c>
      <c r="Q10" s="16" t="s">
        <v>16</v>
      </c>
      <c r="R10" s="17" t="s">
        <v>11</v>
      </c>
    </row>
    <row r="11" spans="1:19" s="2" customFormat="1" ht="27.75" hidden="1" customHeight="1">
      <c r="A11" s="40"/>
      <c r="B11" s="15" t="s">
        <v>4</v>
      </c>
      <c r="C11" s="16" t="s">
        <v>22</v>
      </c>
      <c r="D11" s="16" t="s">
        <v>12</v>
      </c>
      <c r="E11" s="16" t="s">
        <v>13</v>
      </c>
      <c r="F11" s="16" t="s">
        <v>23</v>
      </c>
      <c r="G11" s="16" t="s">
        <v>100</v>
      </c>
      <c r="H11" s="16" t="s">
        <v>103</v>
      </c>
      <c r="I11" s="16" t="s">
        <v>111</v>
      </c>
      <c r="J11" s="16" t="s">
        <v>125</v>
      </c>
      <c r="K11" s="16" t="s">
        <v>142</v>
      </c>
      <c r="L11" s="16" t="s">
        <v>147</v>
      </c>
      <c r="M11" s="16" t="s">
        <v>159</v>
      </c>
      <c r="N11" s="16" t="s">
        <v>173</v>
      </c>
      <c r="O11" s="16" t="s">
        <v>179</v>
      </c>
      <c r="P11" s="16" t="s">
        <v>185</v>
      </c>
      <c r="Q11" s="16" t="s">
        <v>16</v>
      </c>
      <c r="R11" s="17" t="s">
        <v>11</v>
      </c>
    </row>
    <row r="12" spans="1:19" s="25" customFormat="1" ht="38.25">
      <c r="A12" s="41"/>
      <c r="B12" s="73">
        <f t="shared" ref="B12:B30" si="0">ROW(B12) - ROW($B$11)</f>
        <v>1</v>
      </c>
      <c r="C12" s="74" t="s">
        <v>36</v>
      </c>
      <c r="D12" s="74" t="s">
        <v>55</v>
      </c>
      <c r="E12" s="75" t="s">
        <v>69</v>
      </c>
      <c r="F12" s="75" t="s">
        <v>87</v>
      </c>
      <c r="G12" s="75" t="s">
        <v>101</v>
      </c>
      <c r="H12" s="75" t="s">
        <v>104</v>
      </c>
      <c r="I12" s="75" t="s">
        <v>112</v>
      </c>
      <c r="J12" s="75" t="s">
        <v>126</v>
      </c>
      <c r="K12" s="75" t="s">
        <v>143</v>
      </c>
      <c r="L12" s="75" t="s">
        <v>148</v>
      </c>
      <c r="M12" s="76" t="s">
        <v>160</v>
      </c>
      <c r="N12" s="75" t="s">
        <v>174</v>
      </c>
      <c r="O12" s="75" t="s">
        <v>180</v>
      </c>
      <c r="P12" s="77" t="s">
        <v>160</v>
      </c>
      <c r="Q12" s="78">
        <v>2</v>
      </c>
      <c r="R12" s="79">
        <f t="shared" ref="R12:R30" si="1">Q12*$Q$2</f>
        <v>2</v>
      </c>
    </row>
    <row r="13" spans="1:19" s="25" customFormat="1" ht="25.5">
      <c r="A13" s="41"/>
      <c r="B13" s="80">
        <f t="shared" si="0"/>
        <v>2</v>
      </c>
      <c r="C13" s="81" t="s">
        <v>37</v>
      </c>
      <c r="D13" s="81" t="s">
        <v>56</v>
      </c>
      <c r="E13" s="81" t="s">
        <v>69</v>
      </c>
      <c r="F13" s="81" t="s">
        <v>87</v>
      </c>
      <c r="G13" s="81" t="s">
        <v>102</v>
      </c>
      <c r="H13" s="81" t="s">
        <v>104</v>
      </c>
      <c r="I13" s="81" t="s">
        <v>113</v>
      </c>
      <c r="J13" s="81" t="s">
        <v>127</v>
      </c>
      <c r="K13" s="81" t="s">
        <v>144</v>
      </c>
      <c r="L13" s="81">
        <v>1889298</v>
      </c>
      <c r="M13" s="82" t="s">
        <v>161</v>
      </c>
      <c r="N13" s="81" t="s">
        <v>175</v>
      </c>
      <c r="O13" s="81" t="s">
        <v>181</v>
      </c>
      <c r="P13" s="83" t="s">
        <v>186</v>
      </c>
      <c r="Q13" s="84">
        <v>9</v>
      </c>
      <c r="R13" s="85">
        <f t="shared" si="1"/>
        <v>9</v>
      </c>
    </row>
    <row r="14" spans="1:19" s="25" customFormat="1" ht="25.5">
      <c r="A14" s="41"/>
      <c r="B14" s="73">
        <f t="shared" si="0"/>
        <v>3</v>
      </c>
      <c r="C14" s="74" t="s">
        <v>38</v>
      </c>
      <c r="D14" s="74" t="s">
        <v>57</v>
      </c>
      <c r="E14" s="75" t="s">
        <v>70</v>
      </c>
      <c r="F14" s="75" t="s">
        <v>88</v>
      </c>
      <c r="G14" s="75" t="s">
        <v>101</v>
      </c>
      <c r="H14" s="75" t="s">
        <v>104</v>
      </c>
      <c r="I14" s="75" t="s">
        <v>114</v>
      </c>
      <c r="J14" s="75" t="s">
        <v>128</v>
      </c>
      <c r="K14" s="75" t="s">
        <v>144</v>
      </c>
      <c r="L14" s="75">
        <v>1759265</v>
      </c>
      <c r="M14" s="76" t="s">
        <v>162</v>
      </c>
      <c r="N14" s="75"/>
      <c r="O14" s="75"/>
      <c r="P14" s="77"/>
      <c r="Q14" s="78">
        <v>9</v>
      </c>
      <c r="R14" s="79">
        <f t="shared" si="1"/>
        <v>9</v>
      </c>
    </row>
    <row r="15" spans="1:19" s="25" customFormat="1" ht="25.5">
      <c r="A15" s="41"/>
      <c r="B15" s="80">
        <f t="shared" si="0"/>
        <v>4</v>
      </c>
      <c r="C15" s="81" t="s">
        <v>39</v>
      </c>
      <c r="D15" s="81" t="s">
        <v>58</v>
      </c>
      <c r="E15" s="81" t="s">
        <v>71</v>
      </c>
      <c r="F15" s="81" t="s">
        <v>89</v>
      </c>
      <c r="G15" s="81"/>
      <c r="H15" s="81" t="s">
        <v>104</v>
      </c>
      <c r="I15" s="81" t="s">
        <v>115</v>
      </c>
      <c r="J15" s="81" t="s">
        <v>71</v>
      </c>
      <c r="K15" s="81" t="s">
        <v>144</v>
      </c>
      <c r="L15" s="81" t="s">
        <v>149</v>
      </c>
      <c r="M15" s="82" t="s">
        <v>163</v>
      </c>
      <c r="N15" s="81"/>
      <c r="O15" s="81"/>
      <c r="P15" s="83"/>
      <c r="Q15" s="84">
        <v>3</v>
      </c>
      <c r="R15" s="85">
        <f t="shared" si="1"/>
        <v>3</v>
      </c>
    </row>
    <row r="16" spans="1:19" s="25" customFormat="1" ht="38.25">
      <c r="A16" s="41"/>
      <c r="B16" s="73">
        <f t="shared" si="0"/>
        <v>5</v>
      </c>
      <c r="C16" s="74" t="s">
        <v>40</v>
      </c>
      <c r="D16" s="74" t="s">
        <v>59</v>
      </c>
      <c r="E16" s="75" t="s">
        <v>72</v>
      </c>
      <c r="F16" s="75" t="s">
        <v>90</v>
      </c>
      <c r="G16" s="75"/>
      <c r="H16" s="75" t="s">
        <v>105</v>
      </c>
      <c r="I16" s="75" t="s">
        <v>116</v>
      </c>
      <c r="J16" s="75" t="s">
        <v>129</v>
      </c>
      <c r="K16" s="75" t="s">
        <v>143</v>
      </c>
      <c r="L16" s="75" t="s">
        <v>150</v>
      </c>
      <c r="M16" s="76" t="s">
        <v>164</v>
      </c>
      <c r="N16" s="75" t="s">
        <v>174</v>
      </c>
      <c r="O16" s="75" t="s">
        <v>182</v>
      </c>
      <c r="P16" s="77" t="s">
        <v>187</v>
      </c>
      <c r="Q16" s="78">
        <v>3</v>
      </c>
      <c r="R16" s="79">
        <f t="shared" si="1"/>
        <v>3</v>
      </c>
    </row>
    <row r="17" spans="1:18" s="25" customFormat="1">
      <c r="A17" s="41"/>
      <c r="B17" s="80">
        <f t="shared" si="0"/>
        <v>6</v>
      </c>
      <c r="C17" s="81" t="s">
        <v>41</v>
      </c>
      <c r="D17" s="81" t="s">
        <v>60</v>
      </c>
      <c r="E17" s="81" t="s">
        <v>73</v>
      </c>
      <c r="F17" s="81" t="s">
        <v>91</v>
      </c>
      <c r="G17" s="81"/>
      <c r="H17" s="81" t="s">
        <v>106</v>
      </c>
      <c r="I17" s="81" t="s">
        <v>117</v>
      </c>
      <c r="J17" s="81" t="s">
        <v>73</v>
      </c>
      <c r="K17" s="81" t="s">
        <v>144</v>
      </c>
      <c r="L17" s="81">
        <v>2423222</v>
      </c>
      <c r="M17" s="82" t="s">
        <v>165</v>
      </c>
      <c r="N17" s="81"/>
      <c r="O17" s="81"/>
      <c r="P17" s="83"/>
      <c r="Q17" s="84">
        <v>3</v>
      </c>
      <c r="R17" s="85">
        <f t="shared" si="1"/>
        <v>3</v>
      </c>
    </row>
    <row r="18" spans="1:18" s="25" customFormat="1" ht="25.5">
      <c r="A18" s="41"/>
      <c r="B18" s="73">
        <f t="shared" si="0"/>
        <v>7</v>
      </c>
      <c r="C18" s="74" t="s">
        <v>42</v>
      </c>
      <c r="D18" s="74" t="s">
        <v>61</v>
      </c>
      <c r="E18" s="75" t="s">
        <v>74</v>
      </c>
      <c r="F18" s="75" t="s">
        <v>92</v>
      </c>
      <c r="G18" s="75"/>
      <c r="H18" s="75" t="s">
        <v>30</v>
      </c>
      <c r="I18" s="75" t="s">
        <v>118</v>
      </c>
      <c r="J18" s="75" t="s">
        <v>130</v>
      </c>
      <c r="K18" s="75" t="s">
        <v>144</v>
      </c>
      <c r="L18" s="75">
        <v>1022247</v>
      </c>
      <c r="M18" s="76" t="s">
        <v>166</v>
      </c>
      <c r="N18" s="75"/>
      <c r="O18" s="75"/>
      <c r="P18" s="77"/>
      <c r="Q18" s="78">
        <v>4</v>
      </c>
      <c r="R18" s="79">
        <f t="shared" si="1"/>
        <v>4</v>
      </c>
    </row>
    <row r="19" spans="1:18" s="25" customFormat="1">
      <c r="A19" s="41"/>
      <c r="B19" s="80">
        <f t="shared" si="0"/>
        <v>8</v>
      </c>
      <c r="C19" s="81" t="s">
        <v>43</v>
      </c>
      <c r="D19" s="81" t="s">
        <v>62</v>
      </c>
      <c r="E19" s="81" t="s">
        <v>75</v>
      </c>
      <c r="F19" s="81" t="s">
        <v>93</v>
      </c>
      <c r="G19" s="81"/>
      <c r="H19" s="81" t="s">
        <v>107</v>
      </c>
      <c r="I19" s="81" t="s">
        <v>119</v>
      </c>
      <c r="J19" s="81" t="s">
        <v>131</v>
      </c>
      <c r="K19" s="81" t="s">
        <v>145</v>
      </c>
      <c r="L19" s="81" t="s">
        <v>151</v>
      </c>
      <c r="M19" s="82" t="s">
        <v>167</v>
      </c>
      <c r="N19" s="81"/>
      <c r="O19" s="81"/>
      <c r="P19" s="83"/>
      <c r="Q19" s="84">
        <v>1</v>
      </c>
      <c r="R19" s="85">
        <f t="shared" si="1"/>
        <v>1</v>
      </c>
    </row>
    <row r="20" spans="1:18" s="25" customFormat="1">
      <c r="A20" s="41"/>
      <c r="B20" s="73">
        <f t="shared" si="0"/>
        <v>9</v>
      </c>
      <c r="C20" s="74" t="s">
        <v>44</v>
      </c>
      <c r="D20" s="74" t="s">
        <v>62</v>
      </c>
      <c r="E20" s="75" t="s">
        <v>76</v>
      </c>
      <c r="F20" s="75" t="s">
        <v>93</v>
      </c>
      <c r="G20" s="75"/>
      <c r="H20" s="75" t="s">
        <v>107</v>
      </c>
      <c r="I20" s="75" t="s">
        <v>119</v>
      </c>
      <c r="J20" s="75" t="s">
        <v>132</v>
      </c>
      <c r="K20" s="75" t="s">
        <v>145</v>
      </c>
      <c r="L20" s="75" t="s">
        <v>152</v>
      </c>
      <c r="M20" s="76" t="s">
        <v>167</v>
      </c>
      <c r="N20" s="75"/>
      <c r="O20" s="75"/>
      <c r="P20" s="77"/>
      <c r="Q20" s="78">
        <v>2</v>
      </c>
      <c r="R20" s="79">
        <f t="shared" si="1"/>
        <v>2</v>
      </c>
    </row>
    <row r="21" spans="1:18" s="25" customFormat="1">
      <c r="A21" s="41"/>
      <c r="B21" s="80">
        <f t="shared" si="0"/>
        <v>10</v>
      </c>
      <c r="C21" s="81" t="s">
        <v>45</v>
      </c>
      <c r="D21" s="81" t="s">
        <v>62</v>
      </c>
      <c r="E21" s="81" t="s">
        <v>77</v>
      </c>
      <c r="F21" s="81" t="s">
        <v>93</v>
      </c>
      <c r="G21" s="81"/>
      <c r="H21" s="81" t="s">
        <v>107</v>
      </c>
      <c r="I21" s="81" t="s">
        <v>119</v>
      </c>
      <c r="J21" s="81" t="s">
        <v>133</v>
      </c>
      <c r="K21" s="81" t="s">
        <v>145</v>
      </c>
      <c r="L21" s="81" t="s">
        <v>153</v>
      </c>
      <c r="M21" s="82" t="s">
        <v>167</v>
      </c>
      <c r="N21" s="81"/>
      <c r="O21" s="81"/>
      <c r="P21" s="83"/>
      <c r="Q21" s="84">
        <v>3</v>
      </c>
      <c r="R21" s="85">
        <f t="shared" si="1"/>
        <v>3</v>
      </c>
    </row>
    <row r="22" spans="1:18" s="25" customFormat="1">
      <c r="A22" s="41"/>
      <c r="B22" s="73">
        <f t="shared" si="0"/>
        <v>11</v>
      </c>
      <c r="C22" s="74" t="s">
        <v>46</v>
      </c>
      <c r="D22" s="74" t="s">
        <v>62</v>
      </c>
      <c r="E22" s="75" t="s">
        <v>78</v>
      </c>
      <c r="F22" s="75" t="s">
        <v>93</v>
      </c>
      <c r="G22" s="75"/>
      <c r="H22" s="75" t="s">
        <v>107</v>
      </c>
      <c r="I22" s="75" t="s">
        <v>119</v>
      </c>
      <c r="J22" s="75" t="s">
        <v>134</v>
      </c>
      <c r="K22" s="75" t="s">
        <v>145</v>
      </c>
      <c r="L22" s="75" t="s">
        <v>154</v>
      </c>
      <c r="M22" s="76" t="s">
        <v>167</v>
      </c>
      <c r="N22" s="75"/>
      <c r="O22" s="75"/>
      <c r="P22" s="77"/>
      <c r="Q22" s="78">
        <v>3</v>
      </c>
      <c r="R22" s="79">
        <f t="shared" si="1"/>
        <v>3</v>
      </c>
    </row>
    <row r="23" spans="1:18" s="25" customFormat="1">
      <c r="A23" s="41"/>
      <c r="B23" s="80">
        <f t="shared" si="0"/>
        <v>12</v>
      </c>
      <c r="C23" s="81" t="s">
        <v>47</v>
      </c>
      <c r="D23" s="81" t="s">
        <v>62</v>
      </c>
      <c r="E23" s="81" t="s">
        <v>79</v>
      </c>
      <c r="F23" s="81" t="s">
        <v>93</v>
      </c>
      <c r="G23" s="81"/>
      <c r="H23" s="81" t="s">
        <v>107</v>
      </c>
      <c r="I23" s="81" t="s">
        <v>119</v>
      </c>
      <c r="J23" s="81" t="s">
        <v>135</v>
      </c>
      <c r="K23" s="81" t="s">
        <v>145</v>
      </c>
      <c r="L23" s="81" t="s">
        <v>155</v>
      </c>
      <c r="M23" s="82" t="s">
        <v>167</v>
      </c>
      <c r="N23" s="81"/>
      <c r="O23" s="81"/>
      <c r="P23" s="83"/>
      <c r="Q23" s="84">
        <v>3</v>
      </c>
      <c r="R23" s="85">
        <f t="shared" si="1"/>
        <v>3</v>
      </c>
    </row>
    <row r="24" spans="1:18" s="25" customFormat="1" ht="25.5">
      <c r="A24" s="41"/>
      <c r="B24" s="73">
        <f t="shared" si="0"/>
        <v>13</v>
      </c>
      <c r="C24" s="74" t="s">
        <v>48</v>
      </c>
      <c r="D24" s="74" t="s">
        <v>62</v>
      </c>
      <c r="E24" s="75" t="s">
        <v>80</v>
      </c>
      <c r="F24" s="75" t="s">
        <v>93</v>
      </c>
      <c r="G24" s="75"/>
      <c r="H24" s="75" t="s">
        <v>107</v>
      </c>
      <c r="I24" s="75" t="s">
        <v>119</v>
      </c>
      <c r="J24" s="75" t="s">
        <v>136</v>
      </c>
      <c r="K24" s="75" t="s">
        <v>145</v>
      </c>
      <c r="L24" s="75" t="s">
        <v>156</v>
      </c>
      <c r="M24" s="76" t="s">
        <v>168</v>
      </c>
      <c r="N24" s="75" t="s">
        <v>144</v>
      </c>
      <c r="O24" s="75">
        <v>9237755</v>
      </c>
      <c r="P24" s="77" t="s">
        <v>188</v>
      </c>
      <c r="Q24" s="78">
        <v>6</v>
      </c>
      <c r="R24" s="79">
        <f t="shared" si="1"/>
        <v>6</v>
      </c>
    </row>
    <row r="25" spans="1:18" s="25" customFormat="1" ht="25.5">
      <c r="A25" s="41"/>
      <c r="B25" s="80">
        <f t="shared" si="0"/>
        <v>14</v>
      </c>
      <c r="C25" s="81" t="s">
        <v>49</v>
      </c>
      <c r="D25" s="81" t="s">
        <v>63</v>
      </c>
      <c r="E25" s="81" t="s">
        <v>81</v>
      </c>
      <c r="F25" s="81" t="s">
        <v>94</v>
      </c>
      <c r="G25" s="81"/>
      <c r="H25" s="81" t="s">
        <v>108</v>
      </c>
      <c r="I25" s="81" t="s">
        <v>120</v>
      </c>
      <c r="J25" s="81" t="s">
        <v>81</v>
      </c>
      <c r="K25" s="81" t="s">
        <v>144</v>
      </c>
      <c r="L25" s="81">
        <v>1859849</v>
      </c>
      <c r="M25" s="82" t="s">
        <v>169</v>
      </c>
      <c r="N25" s="81"/>
      <c r="O25" s="81"/>
      <c r="P25" s="83"/>
      <c r="Q25" s="84">
        <v>3</v>
      </c>
      <c r="R25" s="85">
        <f t="shared" si="1"/>
        <v>3</v>
      </c>
    </row>
    <row r="26" spans="1:18" s="25" customFormat="1" ht="25.5">
      <c r="A26" s="41"/>
      <c r="B26" s="73">
        <f t="shared" si="0"/>
        <v>15</v>
      </c>
      <c r="C26" s="74" t="s">
        <v>50</v>
      </c>
      <c r="D26" s="74" t="s">
        <v>64</v>
      </c>
      <c r="E26" s="75" t="s">
        <v>82</v>
      </c>
      <c r="F26" s="75" t="s">
        <v>95</v>
      </c>
      <c r="G26" s="75"/>
      <c r="H26" s="75" t="s">
        <v>30</v>
      </c>
      <c r="I26" s="75" t="s">
        <v>121</v>
      </c>
      <c r="J26" s="75" t="s">
        <v>137</v>
      </c>
      <c r="K26" s="75" t="s">
        <v>146</v>
      </c>
      <c r="L26" s="75" t="s">
        <v>157</v>
      </c>
      <c r="M26" s="76"/>
      <c r="N26" s="75"/>
      <c r="O26" s="75"/>
      <c r="P26" s="77"/>
      <c r="Q26" s="78">
        <v>3</v>
      </c>
      <c r="R26" s="79">
        <f t="shared" si="1"/>
        <v>3</v>
      </c>
    </row>
    <row r="27" spans="1:18" s="25" customFormat="1" ht="25.5">
      <c r="A27" s="41"/>
      <c r="B27" s="80">
        <f t="shared" si="0"/>
        <v>16</v>
      </c>
      <c r="C27" s="81" t="s">
        <v>51</v>
      </c>
      <c r="D27" s="81" t="s">
        <v>65</v>
      </c>
      <c r="E27" s="81" t="s">
        <v>83</v>
      </c>
      <c r="F27" s="81" t="s">
        <v>96</v>
      </c>
      <c r="G27" s="81"/>
      <c r="H27" s="81" t="s">
        <v>109</v>
      </c>
      <c r="I27" s="81" t="s">
        <v>122</v>
      </c>
      <c r="J27" s="81" t="s">
        <v>138</v>
      </c>
      <c r="K27" s="81" t="s">
        <v>144</v>
      </c>
      <c r="L27" s="81"/>
      <c r="M27" s="82"/>
      <c r="N27" s="81" t="s">
        <v>176</v>
      </c>
      <c r="O27" s="81"/>
      <c r="P27" s="83"/>
      <c r="Q27" s="84">
        <v>1</v>
      </c>
      <c r="R27" s="85">
        <f t="shared" si="1"/>
        <v>1</v>
      </c>
    </row>
    <row r="28" spans="1:18" s="25" customFormat="1">
      <c r="A28" s="41"/>
      <c r="B28" s="73">
        <f t="shared" si="0"/>
        <v>17</v>
      </c>
      <c r="C28" s="74" t="s">
        <v>52</v>
      </c>
      <c r="D28" s="74" t="s">
        <v>66</v>
      </c>
      <c r="E28" s="75" t="s">
        <v>84</v>
      </c>
      <c r="F28" s="75" t="s">
        <v>97</v>
      </c>
      <c r="G28" s="75"/>
      <c r="H28" s="75" t="s">
        <v>110</v>
      </c>
      <c r="I28" s="75" t="s">
        <v>118</v>
      </c>
      <c r="J28" s="75" t="s">
        <v>139</v>
      </c>
      <c r="K28" s="75" t="s">
        <v>144</v>
      </c>
      <c r="L28" s="75">
        <v>1022255</v>
      </c>
      <c r="M28" s="76" t="s">
        <v>170</v>
      </c>
      <c r="N28" s="75" t="s">
        <v>177</v>
      </c>
      <c r="O28" s="75" t="s">
        <v>183</v>
      </c>
      <c r="P28" s="77" t="s">
        <v>189</v>
      </c>
      <c r="Q28" s="78">
        <v>1</v>
      </c>
      <c r="R28" s="79">
        <f t="shared" si="1"/>
        <v>1</v>
      </c>
    </row>
    <row r="29" spans="1:18" s="25" customFormat="1" ht="38.25">
      <c r="A29" s="41"/>
      <c r="B29" s="80">
        <f t="shared" si="0"/>
        <v>18</v>
      </c>
      <c r="C29" s="81" t="s">
        <v>53</v>
      </c>
      <c r="D29" s="81" t="s">
        <v>67</v>
      </c>
      <c r="E29" s="81" t="s">
        <v>85</v>
      </c>
      <c r="F29" s="81" t="s">
        <v>98</v>
      </c>
      <c r="G29" s="81"/>
      <c r="H29" s="81" t="s">
        <v>30</v>
      </c>
      <c r="I29" s="81" t="s">
        <v>123</v>
      </c>
      <c r="J29" s="81" t="s">
        <v>140</v>
      </c>
      <c r="K29" s="81" t="s">
        <v>143</v>
      </c>
      <c r="L29" s="81" t="s">
        <v>158</v>
      </c>
      <c r="M29" s="82" t="s">
        <v>171</v>
      </c>
      <c r="N29" s="81" t="s">
        <v>178</v>
      </c>
      <c r="O29" s="81" t="s">
        <v>184</v>
      </c>
      <c r="P29" s="83" t="s">
        <v>190</v>
      </c>
      <c r="Q29" s="84">
        <v>1</v>
      </c>
      <c r="R29" s="85">
        <f t="shared" si="1"/>
        <v>1</v>
      </c>
    </row>
    <row r="30" spans="1:18" s="25" customFormat="1" ht="25.5">
      <c r="A30" s="41"/>
      <c r="B30" s="73">
        <f t="shared" si="0"/>
        <v>19</v>
      </c>
      <c r="C30" s="74" t="s">
        <v>54</v>
      </c>
      <c r="D30" s="74" t="s">
        <v>68</v>
      </c>
      <c r="E30" s="75" t="s">
        <v>86</v>
      </c>
      <c r="F30" s="75" t="s">
        <v>99</v>
      </c>
      <c r="G30" s="75"/>
      <c r="H30" s="75" t="s">
        <v>30</v>
      </c>
      <c r="I30" s="75" t="s">
        <v>124</v>
      </c>
      <c r="J30" s="75" t="s">
        <v>141</v>
      </c>
      <c r="K30" s="75" t="s">
        <v>144</v>
      </c>
      <c r="L30" s="75">
        <v>1076289</v>
      </c>
      <c r="M30" s="76" t="s">
        <v>172</v>
      </c>
      <c r="N30" s="75" t="s">
        <v>144</v>
      </c>
      <c r="O30" s="75">
        <v>1338762</v>
      </c>
      <c r="P30" s="77" t="s">
        <v>191</v>
      </c>
      <c r="Q30" s="78">
        <v>3</v>
      </c>
      <c r="R30" s="79">
        <f t="shared" si="1"/>
        <v>3</v>
      </c>
    </row>
    <row r="31" spans="1:18" ht="142.5" customHeight="1">
      <c r="A31" s="40"/>
      <c r="B31" s="71" t="s">
        <v>21</v>
      </c>
      <c r="C31" s="72"/>
      <c r="D31" s="72"/>
      <c r="E31" s="18"/>
      <c r="F31" s="48"/>
      <c r="G31" s="62"/>
      <c r="H31" s="23"/>
      <c r="I31" s="23"/>
      <c r="J31" s="23"/>
      <c r="K31" s="23"/>
      <c r="L31" s="23"/>
      <c r="M31" s="23"/>
      <c r="N31" s="23"/>
      <c r="O31" s="23"/>
      <c r="P31" s="24"/>
      <c r="Q31" s="70" t="s">
        <v>35</v>
      </c>
      <c r="R31" s="43">
        <f>SUM(R12:R30)</f>
        <v>63</v>
      </c>
    </row>
    <row r="32" spans="1:18" ht="13.5" thickBot="1">
      <c r="A32" s="42"/>
      <c r="B32" s="19"/>
      <c r="C32" s="20"/>
      <c r="D32" s="20"/>
      <c r="E32" s="21"/>
      <c r="F32" s="63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2"/>
    </row>
    <row r="33" spans="3:11">
      <c r="C33" s="1"/>
      <c r="D33" s="1"/>
      <c r="E33" s="1"/>
      <c r="F33" s="1"/>
    </row>
    <row r="34" spans="3:11">
      <c r="C34" s="1"/>
      <c r="D34" s="1"/>
      <c r="E34" s="1"/>
      <c r="F34" s="1"/>
      <c r="I34" s="55"/>
      <c r="J34" s="56"/>
      <c r="K34" s="55"/>
    </row>
    <row r="35" spans="3:11">
      <c r="C35" s="1"/>
      <c r="D35" s="1"/>
      <c r="E35" s="1"/>
      <c r="F35" s="1"/>
      <c r="J35" s="57"/>
      <c r="K35" s="55"/>
    </row>
    <row r="36" spans="3:11">
      <c r="J36" s="57"/>
      <c r="K36" s="55"/>
    </row>
    <row r="37" spans="3:11">
      <c r="I37" s="55"/>
      <c r="J37" s="55"/>
      <c r="K37" s="55"/>
    </row>
    <row r="38" spans="3:11">
      <c r="I38" s="55"/>
      <c r="J38" s="55"/>
      <c r="K38" s="55"/>
    </row>
  </sheetData>
  <autoFilter ref="B10:R10" xr:uid="{00000000-0009-0000-0000-000000000000}"/>
  <mergeCells count="1">
    <mergeCell ref="B31:D31"/>
  </mergeCells>
  <phoneticPr fontId="0" type="noConversion"/>
  <pageMargins left="0.47244094488188981" right="0.35433070866141736" top="0.59055118110236227" bottom="0.98425196850393704" header="0.51181102362204722" footer="0.51181102362204722"/>
  <pageSetup paperSize="8" orientation="landscape" r:id="rId1"/>
  <headerFooter alignWithMargins="0">
    <oddFooter>&amp;C&amp;"Humnst777 Lt BT,Standard"&amp;A&amp;R&amp;"Humnst777 Lt BT,Standard"Page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Part List Report</vt:lpstr>
      <vt:lpstr>'Part List Report'!Drucktitel</vt:lpstr>
    </vt:vector>
  </TitlesOfParts>
  <Company>Altium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Leitner</dc:creator>
  <cp:lastModifiedBy>Leitner</cp:lastModifiedBy>
  <cp:lastPrinted>2015-03-28T11:28:14Z</cp:lastPrinted>
  <dcterms:created xsi:type="dcterms:W3CDTF">2002-11-05T15:28:02Z</dcterms:created>
  <dcterms:modified xsi:type="dcterms:W3CDTF">2023-12-28T18:37:33Z</dcterms:modified>
</cp:coreProperties>
</file>